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uller\Dropbox\UC Book\Website files\"/>
    </mc:Choice>
  </mc:AlternateContent>
  <bookViews>
    <workbookView xWindow="120" yWindow="195" windowWidth="20085" windowHeight="16305" activeTab="1"/>
  </bookViews>
  <sheets>
    <sheet name="Introduction" sheetId="14" r:id="rId1"/>
    <sheet name="2nd and 3rd generations" sheetId="1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13" l="1"/>
  <c r="M40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J40" i="13"/>
  <c r="K40" i="13"/>
  <c r="H40" i="13"/>
  <c r="F40" i="13"/>
  <c r="G40" i="13"/>
  <c r="I40" i="13"/>
  <c r="C40" i="13"/>
  <c r="D40" i="13"/>
  <c r="L41" i="13"/>
  <c r="M41" i="13"/>
  <c r="H41" i="13"/>
  <c r="J41" i="13"/>
  <c r="K41" i="13"/>
  <c r="F41" i="13"/>
  <c r="G41" i="13"/>
  <c r="L42" i="13"/>
  <c r="M42" i="13"/>
  <c r="C41" i="13"/>
  <c r="D41" i="13"/>
  <c r="H42" i="13"/>
  <c r="I41" i="13"/>
  <c r="I42" i="13"/>
  <c r="J42" i="13"/>
  <c r="K42" i="13"/>
  <c r="C42" i="13"/>
  <c r="D42" i="13"/>
  <c r="F42" i="13"/>
  <c r="G42" i="13"/>
  <c r="H43" i="13"/>
  <c r="J43" i="13"/>
  <c r="K43" i="13"/>
  <c r="L43" i="13"/>
  <c r="M43" i="13"/>
  <c r="F43" i="13"/>
  <c r="G43" i="13"/>
  <c r="C43" i="13"/>
  <c r="D43" i="13"/>
  <c r="I43" i="13"/>
  <c r="L44" i="13"/>
  <c r="M44" i="13"/>
  <c r="H44" i="13"/>
  <c r="J44" i="13"/>
  <c r="K44" i="13"/>
  <c r="I44" i="13"/>
  <c r="C44" i="13"/>
  <c r="D44" i="13"/>
  <c r="F44" i="13"/>
  <c r="G44" i="13"/>
  <c r="L45" i="13"/>
  <c r="M45" i="13"/>
  <c r="J45" i="13"/>
  <c r="K45" i="13"/>
  <c r="H45" i="13"/>
  <c r="F45" i="13"/>
  <c r="G45" i="13"/>
  <c r="I45" i="13"/>
  <c r="C45" i="13"/>
  <c r="D45" i="13"/>
  <c r="J46" i="13"/>
  <c r="K46" i="13"/>
  <c r="H46" i="13"/>
  <c r="L46" i="13"/>
  <c r="M46" i="13"/>
  <c r="C46" i="13"/>
  <c r="D46" i="13"/>
  <c r="I46" i="13"/>
  <c r="F46" i="13"/>
  <c r="G46" i="13"/>
  <c r="H47" i="13"/>
  <c r="J47" i="13"/>
  <c r="K47" i="13"/>
  <c r="L47" i="13"/>
  <c r="M47" i="13"/>
  <c r="F47" i="13"/>
  <c r="G47" i="13"/>
  <c r="C47" i="13"/>
  <c r="D47" i="13"/>
  <c r="I47" i="13"/>
</calcChain>
</file>

<file path=xl/sharedStrings.xml><?xml version="1.0" encoding="utf-8"?>
<sst xmlns="http://schemas.openxmlformats.org/spreadsheetml/2006/main" count="18" uniqueCount="18">
  <si>
    <t>m2</t>
  </si>
  <si>
    <t>p</t>
  </si>
  <si>
    <t>q</t>
  </si>
  <si>
    <t>n2</t>
  </si>
  <si>
    <t>N2</t>
  </si>
  <si>
    <t>n3</t>
  </si>
  <si>
    <t>N3</t>
  </si>
  <si>
    <t>nu</t>
  </si>
  <si>
    <t>Nu</t>
  </si>
  <si>
    <t>Nc</t>
  </si>
  <si>
    <t>nc</t>
  </si>
  <si>
    <t>m3</t>
  </si>
  <si>
    <t>ng</t>
  </si>
  <si>
    <t>Ng</t>
  </si>
  <si>
    <t>2nd gen</t>
  </si>
  <si>
    <t>upgraders</t>
  </si>
  <si>
    <t>leapfroggers</t>
  </si>
  <si>
    <t>newcomers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</si>
</sst>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$-409]#,##0_ ;[Red]\-[$$-409]#,##0\ "/>
    <numFmt numFmtId="166" formatCode="_ * #,##0.00_ ;_ * \-#,##0.00_ ;_ * &quot;-&quot;??_ ;_ @_ "/>
    <numFmt numFmtId="167" formatCode="_ * #,##0_ ;_ * \-#,##0_ ;_ * &quot;-&quot;??_ ;_ @_ "/>
  </numFmts>
  <fonts count="8" x14ac:knownFonts="1">
    <font>
      <sz val="10"/>
      <name val="Arial"/>
      <charset val="177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0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Fill="1" applyBorder="1"/>
    <xf numFmtId="167" fontId="2" fillId="2" borderId="1" xfId="2" applyNumberFormat="1" applyFont="1" applyFill="1" applyBorder="1"/>
    <xf numFmtId="167" fontId="2" fillId="2" borderId="1" xfId="2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9" fontId="2" fillId="0" borderId="0" xfId="3" applyFont="1"/>
    <xf numFmtId="165" fontId="2" fillId="0" borderId="0" xfId="1" applyNumberFormat="1" applyFont="1"/>
    <xf numFmtId="0" fontId="4" fillId="0" borderId="0" xfId="1" applyFont="1"/>
    <xf numFmtId="0" fontId="7" fillId="0" borderId="0" xfId="0" applyFont="1"/>
  </cellXfs>
  <cellStyles count="6">
    <cellStyle name="Comma 2" xfId="2"/>
    <cellStyle name="Followed Hyperlink" xfId="5" builtinId="9" hidden="1"/>
    <cellStyle name="Hyperlink" xfId="4" builtinId="8" hidden="1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200" b="1"/>
              <a:t>Upgrades, Newcomers and Leapfroggers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adopters 2nd gen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'2nd and 3rd generations'!$B$34:$B$47</c:f>
              <c:numCache>
                <c:formatCode>General</c:formatCode>
                <c:ptCount val="14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</c:numCache>
            </c:numRef>
          </c:cat>
          <c:val>
            <c:numRef>
              <c:f>'2nd and 3rd generations'!$D$34:$D$47</c:f>
              <c:numCache>
                <c:formatCode>#,##0</c:formatCode>
                <c:ptCount val="14"/>
                <c:pt idx="0">
                  <c:v>508.55399999999997</c:v>
                </c:pt>
                <c:pt idx="1">
                  <c:v>1408.7352643199999</c:v>
                </c:pt>
                <c:pt idx="2">
                  <c:v>2922.5332308635175</c:v>
                </c:pt>
                <c:pt idx="3">
                  <c:v>5238.860218949384</c:v>
                </c:pt>
                <c:pt idx="4">
                  <c:v>8226.3206681820047</c:v>
                </c:pt>
                <c:pt idx="5">
                  <c:v>11084.847756636858</c:v>
                </c:pt>
                <c:pt idx="6">
                  <c:v>12349.901313456396</c:v>
                </c:pt>
                <c:pt idx="7">
                  <c:v>11912.933043456042</c:v>
                </c:pt>
                <c:pt idx="8">
                  <c:v>10455.07880714392</c:v>
                </c:pt>
                <c:pt idx="9">
                  <c:v>8143.6853701321352</c:v>
                </c:pt>
                <c:pt idx="10">
                  <c:v>5156.6411483402962</c:v>
                </c:pt>
                <c:pt idx="11">
                  <c:v>2298.1490358595038</c:v>
                </c:pt>
                <c:pt idx="12">
                  <c:v>611.87420236045295</c:v>
                </c:pt>
                <c:pt idx="13">
                  <c:v>98.147722192072592</c:v>
                </c:pt>
              </c:numCache>
            </c:numRef>
          </c:val>
          <c:smooth val="0"/>
        </c:ser>
        <c:ser>
          <c:idx val="1"/>
          <c:order val="1"/>
          <c:tx>
            <c:v>adopters 360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'2nd and 3rd generations'!$B$34:$B$47</c:f>
              <c:numCache>
                <c:formatCode>General</c:formatCode>
                <c:ptCount val="14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</c:numCache>
            </c:numRef>
          </c:cat>
          <c:val>
            <c:numRef>
              <c:f>'2nd and 3rd generations'!$G$34:$G$47</c:f>
              <c:numCache>
                <c:formatCode>#,##0</c:formatCode>
                <c:ptCount val="14"/>
                <c:pt idx="6">
                  <c:v>1025.848</c:v>
                </c:pt>
                <c:pt idx="7">
                  <c:v>2841.6810278399998</c:v>
                </c:pt>
                <c:pt idx="8">
                  <c:v>5895.2930658590394</c:v>
                </c:pt>
                <c:pt idx="9">
                  <c:v>10567.755396455024</c:v>
                </c:pt>
                <c:pt idx="10">
                  <c:v>16594.018737072511</c:v>
                </c:pt>
                <c:pt idx="11">
                  <c:v>22360.199509689053</c:v>
                </c:pt>
                <c:pt idx="12">
                  <c:v>25761.735392626408</c:v>
                </c:pt>
                <c:pt idx="13">
                  <c:v>26798.017744954326</c:v>
                </c:pt>
              </c:numCache>
            </c:numRef>
          </c:val>
          <c:smooth val="0"/>
        </c:ser>
        <c:ser>
          <c:idx val="2"/>
          <c:order val="2"/>
          <c:tx>
            <c:v>upgraders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'2nd and 3rd generations'!$B$34:$B$47</c:f>
              <c:numCache>
                <c:formatCode>General</c:formatCode>
                <c:ptCount val="14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</c:numCache>
            </c:numRef>
          </c:cat>
          <c:val>
            <c:numRef>
              <c:f>'2nd and 3rd generations'!$I$34:$I$47</c:f>
              <c:numCache>
                <c:formatCode>#,##0</c:formatCode>
                <c:ptCount val="14"/>
                <c:pt idx="6">
                  <c:v>421.22421475220062</c:v>
                </c:pt>
                <c:pt idx="7">
                  <c:v>1284.7293145890717</c:v>
                </c:pt>
                <c:pt idx="8">
                  <c:v>2790.7736701157346</c:v>
                </c:pt>
                <c:pt idx="9">
                  <c:v>5105.9075678692489</c:v>
                </c:pt>
                <c:pt idx="10">
                  <c:v>8093.2013285769717</c:v>
                </c:pt>
                <c:pt idx="11">
                  <c:v>10951.70725059926</c:v>
                </c:pt>
                <c:pt idx="12">
                  <c:v>12637.982668653252</c:v>
                </c:pt>
                <c:pt idx="13">
                  <c:v>13151.70916940751</c:v>
                </c:pt>
              </c:numCache>
            </c:numRef>
          </c:val>
          <c:smooth val="0"/>
        </c:ser>
        <c:ser>
          <c:idx val="3"/>
          <c:order val="3"/>
          <c:tx>
            <c:v>newcomers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'2nd and 3rd generations'!$B$34:$B$47</c:f>
              <c:numCache>
                <c:formatCode>General</c:formatCode>
                <c:ptCount val="14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</c:numCache>
            </c:numRef>
          </c:cat>
          <c:val>
            <c:numRef>
              <c:f>'2nd and 3rd generations'!$M$34:$M$47</c:f>
              <c:numCache>
                <c:formatCode>#,##0</c:formatCode>
                <c:ptCount val="14"/>
                <c:pt idx="6">
                  <c:v>517.29399999999998</c:v>
                </c:pt>
                <c:pt idx="7">
                  <c:v>1432.9457635199999</c:v>
                </c:pt>
                <c:pt idx="8">
                  <c:v>2972.7598349955215</c:v>
                </c:pt>
                <c:pt idx="9">
                  <c:v>5328.8951775056394</c:v>
                </c:pt>
                <c:pt idx="10">
                  <c:v>8367.698068890506</c:v>
                </c:pt>
                <c:pt idx="11">
                  <c:v>11275.351753052197</c:v>
                </c:pt>
                <c:pt idx="12">
                  <c:v>12990.609864417815</c:v>
                </c:pt>
                <c:pt idx="13">
                  <c:v>13513.165489778608</c:v>
                </c:pt>
              </c:numCache>
            </c:numRef>
          </c:val>
          <c:smooth val="0"/>
        </c:ser>
        <c:ser>
          <c:idx val="4"/>
          <c:order val="4"/>
          <c:tx>
            <c:v>Leapfroggers</c:v>
          </c:tx>
          <c:cat>
            <c:numRef>
              <c:f>'2nd and 3rd generations'!$B$34:$B$47</c:f>
              <c:numCache>
                <c:formatCode>General</c:formatCode>
                <c:ptCount val="14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</c:numCache>
            </c:numRef>
          </c:cat>
          <c:val>
            <c:numRef>
              <c:f>'2nd and 3rd generations'!$J$34:$J$47</c:f>
              <c:numCache>
                <c:formatCode>#,##0</c:formatCode>
                <c:ptCount val="14"/>
                <c:pt idx="6">
                  <c:v>87.329785247799379</c:v>
                </c:pt>
                <c:pt idx="7">
                  <c:v>36.676164483128815</c:v>
                </c:pt>
                <c:pt idx="8">
                  <c:v>7.7536110168545447</c:v>
                </c:pt>
                <c:pt idx="9">
                  <c:v>1.1930903323527087</c:v>
                </c:pt>
                <c:pt idx="10">
                  <c:v>0.16668852489721597</c:v>
                </c:pt>
                <c:pt idx="11">
                  <c:v>2.1166432565284408E-2</c:v>
                </c:pt>
                <c:pt idx="12">
                  <c:v>2.3535177458177295E-3</c:v>
                </c:pt>
                <c:pt idx="13">
                  <c:v>2.2621286974666311E-4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61072"/>
        <c:axId val="249661464"/>
      </c:lineChart>
      <c:catAx>
        <c:axId val="24966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661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661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661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12</xdr:col>
      <xdr:colOff>88900</xdr:colOff>
      <xdr:row>3</xdr:row>
      <xdr:rowOff>25400</xdr:rowOff>
    </xdr:to>
    <xdr:sp macro="" textlink="">
      <xdr:nvSpPr>
        <xdr:cNvPr id="2" name="TextBox 1"/>
        <xdr:cNvSpPr txBox="1"/>
      </xdr:nvSpPr>
      <xdr:spPr>
        <a:xfrm>
          <a:off x="127000" y="127000"/>
          <a:ext cx="8039100" cy="431800"/>
        </a:xfrm>
        <a:prstGeom prst="rect">
          <a:avLst/>
        </a:prstGeom>
        <a:ln w="317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following sheet shows the adoption of 2 generations of IBM: The second generation and the third - the 360 family: equations are given in the Appendix to Chapter 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104775</xdr:rowOff>
    </xdr:from>
    <xdr:to>
      <xdr:col>11</xdr:col>
      <xdr:colOff>276225</xdr:colOff>
      <xdr:row>28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G7" sqref="G7"/>
    </sheetView>
  </sheetViews>
  <sheetFormatPr defaultColWidth="8.85546875" defaultRowHeight="15" x14ac:dyDescent="0.25"/>
  <cols>
    <col min="1" max="16384" width="8.85546875" style="1"/>
  </cols>
  <sheetData>
    <row r="2" spans="1:1" x14ac:dyDescent="0.25">
      <c r="A2" s="15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49"/>
  <sheetViews>
    <sheetView tabSelected="1" workbookViewId="0">
      <selection activeCell="B18" sqref="B18"/>
    </sheetView>
  </sheetViews>
  <sheetFormatPr defaultColWidth="8.85546875" defaultRowHeight="15" x14ac:dyDescent="0.25"/>
  <cols>
    <col min="1" max="6" width="11.7109375" style="2" customWidth="1"/>
    <col min="7" max="7" width="13.140625" style="2" customWidth="1"/>
    <col min="8" max="21" width="11.7109375" style="2" customWidth="1"/>
    <col min="22" max="22" width="14.28515625" style="2" customWidth="1"/>
    <col min="23" max="38" width="11.7109375" style="2" customWidth="1"/>
    <col min="39" max="16384" width="8.85546875" style="2"/>
  </cols>
  <sheetData>
    <row r="4" spans="1:13" x14ac:dyDescent="0.25">
      <c r="A4" s="3" t="s">
        <v>1</v>
      </c>
      <c r="B4" s="4">
        <v>3.7999999999999999E-2</v>
      </c>
    </row>
    <row r="5" spans="1:13" x14ac:dyDescent="0.25">
      <c r="A5" s="3" t="s">
        <v>2</v>
      </c>
      <c r="B5" s="4">
        <v>0.84</v>
      </c>
    </row>
    <row r="6" spans="1:13" x14ac:dyDescent="0.25">
      <c r="A6" s="3" t="s">
        <v>0</v>
      </c>
      <c r="B6" s="5">
        <v>13383</v>
      </c>
      <c r="D6" s="6"/>
      <c r="E6" s="6"/>
    </row>
    <row r="7" spans="1:13" x14ac:dyDescent="0.25">
      <c r="A7" s="3" t="s">
        <v>11</v>
      </c>
      <c r="B7" s="5">
        <v>26996</v>
      </c>
      <c r="D7" s="6"/>
      <c r="E7" s="6"/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K9" s="7"/>
      <c r="L9" s="7"/>
      <c r="M9" s="7"/>
    </row>
    <row r="31" spans="2:13" x14ac:dyDescent="0.25">
      <c r="B31" s="8"/>
      <c r="C31" s="9" t="s">
        <v>3</v>
      </c>
      <c r="D31" s="9" t="s">
        <v>4</v>
      </c>
      <c r="E31" s="9"/>
      <c r="F31" s="9" t="s">
        <v>5</v>
      </c>
      <c r="G31" s="9" t="s">
        <v>6</v>
      </c>
      <c r="H31" s="9" t="s">
        <v>7</v>
      </c>
      <c r="I31" s="9" t="s">
        <v>8</v>
      </c>
      <c r="J31" s="9" t="s">
        <v>12</v>
      </c>
      <c r="K31" s="9" t="s">
        <v>13</v>
      </c>
      <c r="L31" s="9" t="s">
        <v>10</v>
      </c>
      <c r="M31" s="9" t="s">
        <v>9</v>
      </c>
    </row>
    <row r="32" spans="2:13" x14ac:dyDescent="0.25">
      <c r="B32" s="8"/>
      <c r="C32" s="9" t="s">
        <v>14</v>
      </c>
      <c r="D32" s="9"/>
      <c r="E32" s="9"/>
      <c r="F32" s="9">
        <v>360</v>
      </c>
      <c r="G32" s="9"/>
      <c r="H32" s="9" t="s">
        <v>15</v>
      </c>
      <c r="I32" s="9"/>
      <c r="J32" s="9" t="s">
        <v>16</v>
      </c>
      <c r="K32" s="9"/>
      <c r="L32" s="9" t="s">
        <v>17</v>
      </c>
      <c r="M32" s="9"/>
    </row>
    <row r="33" spans="2:27" x14ac:dyDescent="0.25">
      <c r="B33" s="10">
        <v>1958</v>
      </c>
      <c r="C33" s="10">
        <v>0</v>
      </c>
      <c r="D33" s="10">
        <v>0</v>
      </c>
      <c r="E33" s="10"/>
      <c r="F33" s="10"/>
      <c r="G33" s="10"/>
      <c r="H33" s="10"/>
      <c r="I33" s="10"/>
      <c r="J33" s="11"/>
      <c r="K33" s="11"/>
      <c r="L33" s="10"/>
      <c r="M33" s="10"/>
    </row>
    <row r="34" spans="2:27" x14ac:dyDescent="0.25">
      <c r="B34" s="10">
        <f t="shared" ref="B34:B47" si="0">B33+1</f>
        <v>1959</v>
      </c>
      <c r="C34" s="11">
        <f>($B$4+$B$5*D33/$B$6)*($B$6-D33-I33-K33)-H34</f>
        <v>508.55399999999997</v>
      </c>
      <c r="D34" s="11">
        <f>C34+D33</f>
        <v>508.55399999999997</v>
      </c>
      <c r="E34" s="11"/>
      <c r="F34" s="11"/>
      <c r="G34" s="11"/>
      <c r="H34" s="11"/>
      <c r="I34" s="11"/>
      <c r="J34" s="11"/>
      <c r="K34" s="11"/>
      <c r="L34" s="11"/>
      <c r="M34" s="11"/>
      <c r="Y34" s="12"/>
      <c r="AA34" s="13"/>
    </row>
    <row r="35" spans="2:27" x14ac:dyDescent="0.25">
      <c r="B35" s="10">
        <f t="shared" si="0"/>
        <v>1960</v>
      </c>
      <c r="C35" s="11">
        <f t="shared" ref="C35:C47" si="1">($B$4+$B$5*D34/$B$6)*($B$6-D34-I34-K34)-H35</f>
        <v>900.18126431999997</v>
      </c>
      <c r="D35" s="11">
        <f t="shared" ref="D35:D47" si="2">C35+D34</f>
        <v>1408.7352643199999</v>
      </c>
      <c r="E35" s="11"/>
      <c r="F35" s="11"/>
      <c r="G35" s="11"/>
      <c r="H35" s="11"/>
      <c r="I35" s="11"/>
      <c r="J35" s="11"/>
      <c r="K35" s="11"/>
      <c r="L35" s="11"/>
      <c r="M35" s="11"/>
      <c r="AA35" s="13"/>
    </row>
    <row r="36" spans="2:27" x14ac:dyDescent="0.25">
      <c r="B36" s="10">
        <f t="shared" si="0"/>
        <v>1961</v>
      </c>
      <c r="C36" s="11">
        <f t="shared" si="1"/>
        <v>1513.7979665435175</v>
      </c>
      <c r="D36" s="11">
        <f t="shared" si="2"/>
        <v>2922.5332308635175</v>
      </c>
      <c r="E36" s="11"/>
      <c r="F36" s="11"/>
      <c r="G36" s="11"/>
      <c r="H36" s="11"/>
      <c r="I36" s="11"/>
      <c r="J36" s="11"/>
      <c r="K36" s="11"/>
      <c r="L36" s="11"/>
      <c r="M36" s="11"/>
      <c r="AA36" s="13"/>
    </row>
    <row r="37" spans="2:27" x14ac:dyDescent="0.25">
      <c r="B37" s="10">
        <f t="shared" si="0"/>
        <v>1962</v>
      </c>
      <c r="C37" s="11">
        <f t="shared" si="1"/>
        <v>2316.3269880858666</v>
      </c>
      <c r="D37" s="11">
        <f t="shared" si="2"/>
        <v>5238.860218949384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2:27" x14ac:dyDescent="0.25">
      <c r="B38" s="10">
        <f t="shared" si="0"/>
        <v>1963</v>
      </c>
      <c r="C38" s="11">
        <f t="shared" si="1"/>
        <v>2987.4604492326202</v>
      </c>
      <c r="D38" s="11">
        <f t="shared" si="2"/>
        <v>8226.3206681820047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2:27" x14ac:dyDescent="0.25">
      <c r="B39" s="10">
        <f t="shared" si="0"/>
        <v>1964</v>
      </c>
      <c r="C39" s="11">
        <f t="shared" si="1"/>
        <v>2858.5270884548531</v>
      </c>
      <c r="D39" s="11">
        <f t="shared" si="2"/>
        <v>11084.847756636858</v>
      </c>
      <c r="E39" s="11"/>
      <c r="F39" s="11"/>
      <c r="G39" s="11"/>
      <c r="H39" s="11"/>
      <c r="I39" s="11"/>
      <c r="J39" s="11"/>
      <c r="K39" s="11"/>
      <c r="L39" s="11"/>
      <c r="M39" s="11"/>
      <c r="AA39" s="13"/>
    </row>
    <row r="40" spans="2:27" x14ac:dyDescent="0.25">
      <c r="B40" s="10">
        <f t="shared" si="0"/>
        <v>1965</v>
      </c>
      <c r="C40" s="11">
        <f t="shared" si="1"/>
        <v>1265.0535568195369</v>
      </c>
      <c r="D40" s="11">
        <f t="shared" si="2"/>
        <v>12349.901313456396</v>
      </c>
      <c r="E40" s="11"/>
      <c r="F40" s="11">
        <f>H40+J40+L40</f>
        <v>1025.848</v>
      </c>
      <c r="G40" s="11">
        <f t="shared" ref="G40:G47" si="3">F40+G39</f>
        <v>1025.848</v>
      </c>
      <c r="H40" s="11">
        <f t="shared" ref="H40:H47" si="4">($B$4+$B$5*G39/$B$7)*D39</f>
        <v>421.22421475220062</v>
      </c>
      <c r="I40" s="11">
        <f t="shared" ref="I40:I47" si="5">I39+H40</f>
        <v>421.22421475220062</v>
      </c>
      <c r="J40" s="11">
        <f>($B$4+$B$5*G39/$B$7)*($B$6-D39-I39-K39)</f>
        <v>87.329785247799379</v>
      </c>
      <c r="K40" s="11">
        <f t="shared" ref="K40:K47" si="6">J40+K39</f>
        <v>87.329785247799379</v>
      </c>
      <c r="L40" s="11">
        <f t="shared" ref="L40:L47" si="7">($B$4+$B$5*G39/$B$7)*($B$7-$B$6-M39)</f>
        <v>517.29399999999998</v>
      </c>
      <c r="M40" s="11">
        <f t="shared" ref="M40:M47" si="8">M39+L40</f>
        <v>517.29399999999998</v>
      </c>
      <c r="AA40" s="13"/>
    </row>
    <row r="41" spans="2:27" x14ac:dyDescent="0.25">
      <c r="B41" s="10">
        <f t="shared" si="0"/>
        <v>1966</v>
      </c>
      <c r="C41" s="11">
        <f t="shared" si="1"/>
        <v>-436.96827000035466</v>
      </c>
      <c r="D41" s="11">
        <f t="shared" si="2"/>
        <v>11912.933043456042</v>
      </c>
      <c r="E41" s="11"/>
      <c r="F41" s="11">
        <f t="shared" ref="F41:F47" si="9">H41+J41+L41</f>
        <v>1815.8330278399999</v>
      </c>
      <c r="G41" s="11">
        <f t="shared" si="3"/>
        <v>2841.6810278399998</v>
      </c>
      <c r="H41" s="11">
        <f t="shared" si="4"/>
        <v>863.50509983687118</v>
      </c>
      <c r="I41" s="11">
        <f t="shared" si="5"/>
        <v>1284.7293145890717</v>
      </c>
      <c r="J41" s="11">
        <f t="shared" ref="J41:J47" si="10">($B$4+$B$5*G40/$B$7)*($B$6-D40-I40-K40)</f>
        <v>36.676164483128815</v>
      </c>
      <c r="K41" s="11">
        <f t="shared" si="6"/>
        <v>124.00594973092819</v>
      </c>
      <c r="L41" s="11">
        <f t="shared" si="7"/>
        <v>915.65176351999992</v>
      </c>
      <c r="M41" s="11">
        <f t="shared" si="8"/>
        <v>1432.9457635199999</v>
      </c>
      <c r="AA41" s="13"/>
    </row>
    <row r="42" spans="2:27" x14ac:dyDescent="0.25">
      <c r="B42" s="10">
        <f t="shared" si="0"/>
        <v>1967</v>
      </c>
      <c r="C42" s="11">
        <f t="shared" si="1"/>
        <v>-1457.8542363121223</v>
      </c>
      <c r="D42" s="11">
        <f t="shared" si="2"/>
        <v>10455.07880714392</v>
      </c>
      <c r="E42" s="11"/>
      <c r="F42" s="11">
        <f t="shared" si="9"/>
        <v>3053.6120380190391</v>
      </c>
      <c r="G42" s="11">
        <f t="shared" si="3"/>
        <v>5895.2930658590394</v>
      </c>
      <c r="H42" s="11">
        <f t="shared" si="4"/>
        <v>1506.0443555266629</v>
      </c>
      <c r="I42" s="11">
        <f t="shared" si="5"/>
        <v>2790.7736701157346</v>
      </c>
      <c r="J42" s="11">
        <f t="shared" si="10"/>
        <v>7.7536110168545447</v>
      </c>
      <c r="K42" s="11">
        <f t="shared" si="6"/>
        <v>131.75956074778273</v>
      </c>
      <c r="L42" s="11">
        <f t="shared" si="7"/>
        <v>1539.8140714755216</v>
      </c>
      <c r="M42" s="11">
        <f t="shared" si="8"/>
        <v>2972.7598349955215</v>
      </c>
    </row>
    <row r="43" spans="2:27" x14ac:dyDescent="0.25">
      <c r="B43" s="10">
        <f t="shared" si="0"/>
        <v>1968</v>
      </c>
      <c r="C43" s="11">
        <f t="shared" si="1"/>
        <v>-2311.393437011785</v>
      </c>
      <c r="D43" s="11">
        <f t="shared" si="2"/>
        <v>8143.6853701321352</v>
      </c>
      <c r="E43" s="11"/>
      <c r="F43" s="11">
        <f t="shared" si="9"/>
        <v>4672.4623305959849</v>
      </c>
      <c r="G43" s="11">
        <f t="shared" si="3"/>
        <v>10567.755396455024</v>
      </c>
      <c r="H43" s="11">
        <f t="shared" si="4"/>
        <v>2315.1338977535142</v>
      </c>
      <c r="I43" s="11">
        <f t="shared" si="5"/>
        <v>5105.9075678692489</v>
      </c>
      <c r="J43" s="11">
        <f t="shared" si="10"/>
        <v>1.1930903323527087</v>
      </c>
      <c r="K43" s="11">
        <f t="shared" si="6"/>
        <v>132.95265108013544</v>
      </c>
      <c r="L43" s="11">
        <f t="shared" si="7"/>
        <v>2356.1353425101179</v>
      </c>
      <c r="M43" s="11">
        <f t="shared" si="8"/>
        <v>5328.8951775056394</v>
      </c>
    </row>
    <row r="44" spans="2:27" x14ac:dyDescent="0.25">
      <c r="B44" s="10">
        <f t="shared" si="0"/>
        <v>1969</v>
      </c>
      <c r="C44" s="11">
        <f t="shared" si="1"/>
        <v>-2987.0442217918389</v>
      </c>
      <c r="D44" s="11">
        <f t="shared" si="2"/>
        <v>5156.6411483402962</v>
      </c>
      <c r="E44" s="11"/>
      <c r="F44" s="11">
        <f t="shared" si="9"/>
        <v>6026.2633406174864</v>
      </c>
      <c r="G44" s="11">
        <f t="shared" si="3"/>
        <v>16594.018737072511</v>
      </c>
      <c r="H44" s="11">
        <f t="shared" si="4"/>
        <v>2987.2937607077233</v>
      </c>
      <c r="I44" s="11">
        <f t="shared" si="5"/>
        <v>8093.2013285769717</v>
      </c>
      <c r="J44" s="11">
        <f t="shared" si="10"/>
        <v>0.16668852489721597</v>
      </c>
      <c r="K44" s="11">
        <f t="shared" si="6"/>
        <v>133.11933960503265</v>
      </c>
      <c r="L44" s="11">
        <f t="shared" si="7"/>
        <v>3038.8028913848657</v>
      </c>
      <c r="M44" s="11">
        <f t="shared" si="8"/>
        <v>8367.698068890506</v>
      </c>
    </row>
    <row r="45" spans="2:27" x14ac:dyDescent="0.25">
      <c r="B45" s="10">
        <f t="shared" si="0"/>
        <v>1970</v>
      </c>
      <c r="C45" s="11">
        <f t="shared" si="1"/>
        <v>-2858.4921124807925</v>
      </c>
      <c r="D45" s="11">
        <f t="shared" si="2"/>
        <v>2298.1490358595038</v>
      </c>
      <c r="E45" s="11"/>
      <c r="F45" s="11">
        <f t="shared" si="9"/>
        <v>5766.1807726165443</v>
      </c>
      <c r="G45" s="11">
        <f t="shared" si="3"/>
        <v>22360.199509689053</v>
      </c>
      <c r="H45" s="11">
        <f t="shared" si="4"/>
        <v>2858.5059220222888</v>
      </c>
      <c r="I45" s="11">
        <f t="shared" si="5"/>
        <v>10951.70725059926</v>
      </c>
      <c r="J45" s="11">
        <f t="shared" si="10"/>
        <v>2.1166432565284408E-2</v>
      </c>
      <c r="K45" s="11">
        <f t="shared" si="6"/>
        <v>133.14050603759793</v>
      </c>
      <c r="L45" s="11">
        <f t="shared" si="7"/>
        <v>2907.6536841616908</v>
      </c>
      <c r="M45" s="11">
        <f t="shared" si="8"/>
        <v>11275.351753052197</v>
      </c>
    </row>
    <row r="46" spans="2:27" x14ac:dyDescent="0.25">
      <c r="B46" s="10">
        <f t="shared" si="0"/>
        <v>1971</v>
      </c>
      <c r="C46" s="11">
        <f t="shared" si="1"/>
        <v>-1686.2748334990508</v>
      </c>
      <c r="D46" s="11">
        <f t="shared" si="2"/>
        <v>611.87420236045295</v>
      </c>
      <c r="E46" s="11"/>
      <c r="F46" s="11">
        <f t="shared" si="9"/>
        <v>3401.5358829373554</v>
      </c>
      <c r="G46" s="11">
        <f t="shared" si="3"/>
        <v>25761.735392626408</v>
      </c>
      <c r="H46" s="11">
        <f t="shared" si="4"/>
        <v>1686.2754180539919</v>
      </c>
      <c r="I46" s="11">
        <f t="shared" si="5"/>
        <v>12637.982668653252</v>
      </c>
      <c r="J46" s="11">
        <f t="shared" si="10"/>
        <v>2.3535177458177295E-3</v>
      </c>
      <c r="K46" s="11">
        <f t="shared" si="6"/>
        <v>133.14285955534376</v>
      </c>
      <c r="L46" s="11">
        <f t="shared" si="7"/>
        <v>1715.2581113656179</v>
      </c>
      <c r="M46" s="11">
        <f t="shared" si="8"/>
        <v>12990.609864417815</v>
      </c>
    </row>
    <row r="47" spans="2:27" x14ac:dyDescent="0.25">
      <c r="B47" s="10">
        <f t="shared" si="0"/>
        <v>1972</v>
      </c>
      <c r="C47" s="11">
        <f t="shared" si="1"/>
        <v>-513.72648016838036</v>
      </c>
      <c r="D47" s="11">
        <f t="shared" si="2"/>
        <v>98.147722192072592</v>
      </c>
      <c r="E47" s="11"/>
      <c r="F47" s="11">
        <f t="shared" si="9"/>
        <v>1036.2823523279199</v>
      </c>
      <c r="G47" s="11">
        <f t="shared" si="3"/>
        <v>26798.017744954326</v>
      </c>
      <c r="H47" s="11">
        <f t="shared" si="4"/>
        <v>513.72650075425645</v>
      </c>
      <c r="I47" s="11">
        <f t="shared" si="5"/>
        <v>13151.70916940751</v>
      </c>
      <c r="J47" s="11">
        <f t="shared" si="10"/>
        <v>2.2621286974666311E-4</v>
      </c>
      <c r="K47" s="11">
        <f t="shared" si="6"/>
        <v>133.1430857682135</v>
      </c>
      <c r="L47" s="11">
        <f t="shared" si="7"/>
        <v>522.55562536079378</v>
      </c>
      <c r="M47" s="11">
        <f t="shared" si="8"/>
        <v>13513.165489778608</v>
      </c>
    </row>
    <row r="49" spans="2:2" x14ac:dyDescent="0.25">
      <c r="B49" s="14"/>
    </row>
  </sheetData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2nd and 3rd generations</vt:lpstr>
    </vt:vector>
  </TitlesOfParts>
  <Company>TAU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Renana</dc:creator>
  <cp:lastModifiedBy>Stern User</cp:lastModifiedBy>
  <dcterms:created xsi:type="dcterms:W3CDTF">2007-03-20T11:31:27Z</dcterms:created>
  <dcterms:modified xsi:type="dcterms:W3CDTF">2016-09-19T12:49:04Z</dcterms:modified>
</cp:coreProperties>
</file>