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3" i="1"/>
  <c r="E3" i="1" l="1"/>
  <c r="D3" i="1"/>
  <c r="F3" i="1" s="1"/>
  <c r="C2" i="1"/>
  <c r="D4" i="1"/>
  <c r="C3" i="1" l="1"/>
  <c r="E4" i="1"/>
  <c r="F4" i="1" s="1"/>
  <c r="D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4" i="1"/>
  <c r="C4" i="1" l="1"/>
  <c r="E5" i="1"/>
  <c r="F5" i="1" s="1"/>
  <c r="B5" i="1" s="1"/>
  <c r="D6" i="1"/>
  <c r="E6" i="1"/>
  <c r="B6" i="1" l="1"/>
  <c r="C5" i="1"/>
  <c r="D7" i="1"/>
  <c r="F6" i="1"/>
  <c r="C6" i="1" l="1"/>
  <c r="E7" i="1"/>
  <c r="F7" i="1" s="1"/>
  <c r="B7" i="1" s="1"/>
  <c r="D8" i="1" l="1"/>
  <c r="F8" i="1" s="1"/>
  <c r="B8" i="1" s="1"/>
  <c r="E8" i="1"/>
  <c r="C7" i="1"/>
  <c r="D9" i="1" l="1"/>
  <c r="F9" i="1" s="1"/>
  <c r="B9" i="1" s="1"/>
  <c r="E9" i="1"/>
  <c r="C8" i="1"/>
  <c r="D10" i="1" l="1"/>
  <c r="F10" i="1" s="1"/>
  <c r="B10" i="1" s="1"/>
  <c r="E10" i="1"/>
  <c r="C9" i="1"/>
  <c r="D11" i="1" l="1"/>
  <c r="F11" i="1" s="1"/>
  <c r="B11" i="1" s="1"/>
  <c r="E11" i="1"/>
  <c r="C10" i="1"/>
  <c r="D12" i="1" l="1"/>
  <c r="F12" i="1" s="1"/>
  <c r="B12" i="1" s="1"/>
  <c r="E12" i="1"/>
  <c r="C11" i="1"/>
  <c r="D13" i="1" l="1"/>
  <c r="F13" i="1" s="1"/>
  <c r="B13" i="1" s="1"/>
  <c r="E13" i="1"/>
  <c r="C12" i="1"/>
  <c r="D14" i="1" l="1"/>
  <c r="F14" i="1" s="1"/>
  <c r="B14" i="1" s="1"/>
  <c r="E14" i="1"/>
  <c r="C13" i="1"/>
  <c r="D15" i="1" l="1"/>
  <c r="F15" i="1" s="1"/>
  <c r="B15" i="1" s="1"/>
  <c r="E15" i="1"/>
  <c r="C14" i="1"/>
  <c r="D16" i="1" l="1"/>
  <c r="F16" i="1" s="1"/>
  <c r="B16" i="1" s="1"/>
  <c r="E16" i="1"/>
  <c r="C15" i="1"/>
  <c r="D17" i="1" l="1"/>
  <c r="F17" i="1" s="1"/>
  <c r="B17" i="1" s="1"/>
  <c r="E17" i="1"/>
  <c r="C16" i="1"/>
  <c r="D18" i="1" l="1"/>
  <c r="F18" i="1" s="1"/>
  <c r="B18" i="1" s="1"/>
  <c r="E18" i="1"/>
  <c r="C17" i="1"/>
  <c r="D19" i="1" l="1"/>
  <c r="F19" i="1" s="1"/>
  <c r="B19" i="1" s="1"/>
  <c r="E19" i="1"/>
  <c r="C18" i="1"/>
  <c r="D20" i="1" l="1"/>
  <c r="F20" i="1" s="1"/>
  <c r="B20" i="1" s="1"/>
  <c r="E20" i="1"/>
  <c r="C19" i="1"/>
  <c r="D21" i="1" l="1"/>
  <c r="F21" i="1" s="1"/>
  <c r="B21" i="1" s="1"/>
  <c r="E21" i="1"/>
  <c r="C20" i="1"/>
  <c r="D22" i="1" l="1"/>
  <c r="F22" i="1" s="1"/>
  <c r="B22" i="1" s="1"/>
  <c r="E22" i="1"/>
  <c r="C21" i="1"/>
  <c r="D23" i="1" l="1"/>
  <c r="F23" i="1" s="1"/>
  <c r="B23" i="1" s="1"/>
  <c r="E23" i="1"/>
  <c r="C22" i="1"/>
  <c r="D24" i="1" l="1"/>
  <c r="F24" i="1" s="1"/>
  <c r="B24" i="1" s="1"/>
  <c r="E24" i="1"/>
  <c r="C23" i="1"/>
  <c r="D25" i="1" l="1"/>
  <c r="F25" i="1" s="1"/>
  <c r="B25" i="1" s="1"/>
  <c r="E25" i="1"/>
  <c r="C24" i="1"/>
  <c r="D26" i="1" l="1"/>
  <c r="F26" i="1" s="1"/>
  <c r="B26" i="1" s="1"/>
  <c r="E26" i="1"/>
  <c r="C25" i="1"/>
  <c r="D27" i="1" l="1"/>
  <c r="F27" i="1" s="1"/>
  <c r="B27" i="1" s="1"/>
  <c r="E27" i="1"/>
  <c r="C26" i="1"/>
  <c r="D28" i="1" l="1"/>
  <c r="F28" i="1" s="1"/>
  <c r="B28" i="1" s="1"/>
  <c r="E28" i="1"/>
  <c r="C27" i="1"/>
  <c r="D29" i="1" l="1"/>
  <c r="F29" i="1" s="1"/>
  <c r="B29" i="1" s="1"/>
  <c r="E29" i="1"/>
  <c r="C28" i="1"/>
  <c r="D30" i="1" l="1"/>
  <c r="F30" i="1" s="1"/>
  <c r="B30" i="1" s="1"/>
  <c r="E30" i="1"/>
  <c r="C29" i="1"/>
  <c r="D31" i="1" l="1"/>
  <c r="E31" i="1"/>
  <c r="F31" i="1" s="1"/>
  <c r="B31" i="1" s="1"/>
  <c r="C30" i="1"/>
  <c r="C31" i="1" l="1"/>
  <c r="D32" i="1"/>
  <c r="E32" i="1"/>
  <c r="F32" i="1"/>
  <c r="B32" i="1" s="1"/>
  <c r="C32" i="1" s="1"/>
</calcChain>
</file>

<file path=xl/sharedStrings.xml><?xml version="1.0" encoding="utf-8"?>
<sst xmlns="http://schemas.openxmlformats.org/spreadsheetml/2006/main" count="16" uniqueCount="16">
  <si>
    <t>Year Since Launch</t>
  </si>
  <si>
    <t>Total Number of Adopters by Current Year</t>
  </si>
  <si>
    <t>Proportion of Population that has Adopted</t>
  </si>
  <si>
    <t>Adoption Due to External Influence in Current Year</t>
  </si>
  <si>
    <t>Adoption Due to Internal Influence in Current Year</t>
  </si>
  <si>
    <t>Total Number of New Adopters in Current Year</t>
  </si>
  <si>
    <t>p=</t>
  </si>
  <si>
    <t>q=</t>
  </si>
  <si>
    <t>m=</t>
  </si>
  <si>
    <t>(million)</t>
  </si>
  <si>
    <t>The Diffuion Model:</t>
  </si>
  <si>
    <t>where:</t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</si>
  <si>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(</t>
    </r>
    <r>
      <rPr>
        <i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) is the total or </t>
    </r>
    <r>
      <rPr>
        <b/>
        <i/>
        <sz val="12"/>
        <color rgb="FF000000"/>
        <rFont val="Times New Roman"/>
        <family val="1"/>
      </rPr>
      <t>cumulative</t>
    </r>
    <r>
      <rPr>
        <sz val="12"/>
        <color rgb="FF000000"/>
        <rFont val="Times New Roman"/>
        <family val="1"/>
      </rPr>
      <t xml:space="preserve"> number of consumers who have already adopted the innovation through period </t>
    </r>
    <r>
      <rPr>
        <i/>
        <sz val="12"/>
        <color rgb="FF000000"/>
        <rFont val="Times New Roman"/>
        <family val="1"/>
      </rPr>
      <t>t.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</si>
  <si>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(</t>
    </r>
    <r>
      <rPr>
        <i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 – 1) is the cumulative number of adopters for the new product through the previous time period (i.e., </t>
    </r>
    <r>
      <rPr>
        <i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 – 1) and who can affect those that have not yet adopted through social influence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</si>
  <si>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(</t>
    </r>
    <r>
      <rPr>
        <i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) is the number of </t>
    </r>
    <r>
      <rPr>
        <b/>
        <i/>
        <sz val="12"/>
        <color rgb="FF000000"/>
        <rFont val="Times New Roman"/>
        <family val="1"/>
      </rPr>
      <t>new</t>
    </r>
    <r>
      <rPr>
        <sz val="12"/>
        <color rgb="FF000000"/>
        <rFont val="Times New Roman"/>
        <family val="1"/>
      </rPr>
      <t xml:space="preserve"> adopters </t>
    </r>
    <r>
      <rPr>
        <i/>
        <sz val="12"/>
        <color rgb="FF000000"/>
        <rFont val="Times New Roman"/>
        <family val="1"/>
      </rPr>
      <t>during</t>
    </r>
    <r>
      <rPr>
        <sz val="12"/>
        <color rgb="FF000000"/>
        <rFont val="Times New Roman"/>
        <family val="1"/>
      </rPr>
      <t xml:space="preserve"> time period </t>
    </r>
    <r>
      <rPr>
        <i/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 and can be expressed as</t>
    </r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</si>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</sst>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indent="4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center" vertical="center" wrapText="1"/>
    </xf>
    <xf numFmtId="17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val>
            <c:numRef>
              <c:f>Sheet1!$F$3:$F$32</c:f>
              <c:numCache>
                <c:formatCode>0.000</c:formatCode>
                <c:ptCount val="30"/>
                <c:pt idx="0">
                  <c:v>0.5</c:v>
                </c:pt>
                <c:pt idx="1">
                  <c:v>0.61875000000000002</c:v>
                </c:pt>
                <c:pt idx="2">
                  <c:v>0.76224199218750011</c:v>
                </c:pt>
                <c:pt idx="3">
                  <c:v>0.93374742375163244</c:v>
                </c:pt>
                <c:pt idx="4">
                  <c:v>1.1359236699271849</c:v>
                </c:pt>
                <c:pt idx="5">
                  <c:v>1.3701204465177821</c:v>
                </c:pt>
                <c:pt idx="6">
                  <c:v>1.6354343607797348</c:v>
                </c:pt>
                <c:pt idx="7">
                  <c:v>1.9275474574734568</c:v>
                </c:pt>
                <c:pt idx="8">
                  <c:v>2.2374972501270314</c:v>
                </c:pt>
                <c:pt idx="9">
                  <c:v>2.5506906150076412</c:v>
                </c:pt>
                <c:pt idx="10">
                  <c:v>2.8466572481139845</c:v>
                </c:pt>
                <c:pt idx="11">
                  <c:v>3.1001440530446152</c:v>
                </c:pt>
                <c:pt idx="12">
                  <c:v>3.2840234400854182</c:v>
                </c:pt>
                <c:pt idx="13">
                  <c:v>3.3739805189419494</c:v>
                </c:pt>
                <c:pt idx="14">
                  <c:v>3.3540818542107691</c:v>
                </c:pt>
                <c:pt idx="15">
                  <c:v>3.2214681858807284</c:v>
                </c:pt>
                <c:pt idx="16">
                  <c:v>2.9881831696833943</c:v>
                </c:pt>
                <c:pt idx="17">
                  <c:v>2.6790137832004595</c:v>
                </c:pt>
                <c:pt idx="18">
                  <c:v>2.3259198046880822</c:v>
                </c:pt>
                <c:pt idx="19">
                  <c:v>1.9611582367541927</c:v>
                </c:pt>
                <c:pt idx="20">
                  <c:v>1.6115620833363504</c:v>
                </c:pt>
                <c:pt idx="21">
                  <c:v>1.2954966525699141</c:v>
                </c:pt>
                <c:pt idx="22">
                  <c:v>1.0225887020024249</c:v>
                </c:pt>
                <c:pt idx="23">
                  <c:v>0.79531901133140692</c:v>
                </c:pt>
                <c:pt idx="24">
                  <c:v>0.61133078249056116</c:v>
                </c:pt>
                <c:pt idx="25">
                  <c:v>0.46560654736218265</c:v>
                </c:pt>
                <c:pt idx="26">
                  <c:v>0.35211176662035931</c:v>
                </c:pt>
                <c:pt idx="27">
                  <c:v>0.26484247380590265</c:v>
                </c:pt>
                <c:pt idx="28">
                  <c:v>0.19838549810932704</c:v>
                </c:pt>
                <c:pt idx="29">
                  <c:v>0.14814509625066868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47403520"/>
        <c:axId val="147405440"/>
      </c:lineChart>
      <c:catAx>
        <c:axId val="14740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7405440"/>
        <c:crosses val="autoZero"/>
        <c:auto val="1"/>
        <c:lblAlgn val="ctr"/>
        <c:lblOffset val="100"/>
        <c:tickLblSkip val="4"/>
        <c:tickMarkSkip val="5"/>
        <c:noMultiLvlLbl val="0"/>
      </c:catAx>
      <c:valAx>
        <c:axId val="147405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new adopters (millions)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740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790575</xdr:colOff>
      <xdr:row>18</xdr:row>
      <xdr:rowOff>57151</xdr:rowOff>
    </xdr:from>
    <xdr:to>
      <xdr:col>15</xdr:col>
      <xdr:colOff>200025</xdr:colOff>
      <xdr:row>34</xdr:row>
      <xdr:rowOff>133351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</xdr:row>
          <xdr:rowOff>0</xdr:rowOff>
        </xdr:from>
        <xdr:to>
          <xdr:col>9</xdr:col>
          <xdr:colOff>228600</xdr:colOff>
          <xdr:row>9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14</xdr:col>
      <xdr:colOff>504825</xdr:colOff>
      <xdr:row>14</xdr:row>
      <xdr:rowOff>47625</xdr:rowOff>
    </xdr:from>
    <xdr:to>
      <xdr:col>17</xdr:col>
      <xdr:colOff>209550</xdr:colOff>
      <xdr:row>15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3686175"/>
          <a:ext cx="15335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37" sqref="G37"/>
    </sheetView>
  </sheetViews>
  <sheetFormatPr defaultRowHeight="15" x14ac:dyDescent="0.25"/>
  <cols>
    <col min="1" max="10" width="12.7109375" customWidth="1"/>
  </cols>
  <sheetData>
    <row r="1" spans="1:10" ht="51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/>
    </row>
    <row r="2" spans="1:10" x14ac:dyDescent="0.25">
      <c r="A2" s="3">
        <v>0</v>
      </c>
      <c r="B2" s="8">
        <v>0</v>
      </c>
      <c r="C2" s="11">
        <f>B2/$I$4</f>
        <v>0</v>
      </c>
      <c r="D2" s="8">
        <v>0</v>
      </c>
      <c r="E2" s="8">
        <v>0</v>
      </c>
      <c r="F2" s="9">
        <v>0</v>
      </c>
      <c r="G2" s="3"/>
      <c r="H2" s="3" t="s">
        <v>6</v>
      </c>
      <c r="I2" s="3">
        <v>0.01</v>
      </c>
    </row>
    <row r="3" spans="1:10" x14ac:dyDescent="0.25">
      <c r="A3" s="2">
        <v>1</v>
      </c>
      <c r="B3" s="7">
        <f>B2+F3</f>
        <v>0.5</v>
      </c>
      <c r="C3" s="11">
        <f t="shared" ref="C3:C32" si="0">B3/$I$4</f>
        <v>0.01</v>
      </c>
      <c r="D3" s="8">
        <f>$I$2*($I$4-B2)</f>
        <v>0.5</v>
      </c>
      <c r="E3" s="8">
        <f>($I$3*B2/$I$4)*($I$4-B2)</f>
        <v>0</v>
      </c>
      <c r="F3" s="9">
        <f>D3+E3</f>
        <v>0.5</v>
      </c>
      <c r="G3" s="10"/>
      <c r="H3" s="3" t="s">
        <v>7</v>
      </c>
      <c r="I3" s="3">
        <v>0.25</v>
      </c>
    </row>
    <row r="4" spans="1:10" x14ac:dyDescent="0.25">
      <c r="A4" s="2">
        <f>A3+1</f>
        <v>2</v>
      </c>
      <c r="B4" s="7">
        <f t="shared" ref="B4:B32" si="1">B3+F4</f>
        <v>1.1187499999999999</v>
      </c>
      <c r="C4" s="11">
        <f t="shared" si="0"/>
        <v>2.2374999999999999E-2</v>
      </c>
      <c r="D4" s="8">
        <f t="shared" ref="D4:D32" si="2">$I$2*($I$4-B3)</f>
        <v>0.495</v>
      </c>
      <c r="E4" s="8">
        <f t="shared" ref="E4:E32" si="3">($I$3*B3/$I$4)*($I$4-B3)</f>
        <v>0.12375</v>
      </c>
      <c r="F4" s="9">
        <f t="shared" ref="F4:F32" si="4">D4+E4</f>
        <v>0.61875000000000002</v>
      </c>
      <c r="G4" s="10"/>
      <c r="H4" s="3" t="s">
        <v>8</v>
      </c>
      <c r="I4" s="3">
        <v>50</v>
      </c>
      <c r="J4" t="s">
        <v>9</v>
      </c>
    </row>
    <row r="5" spans="1:10" x14ac:dyDescent="0.25">
      <c r="A5" s="2">
        <f>A4+1</f>
        <v>3</v>
      </c>
      <c r="B5" s="7">
        <f t="shared" si="1"/>
        <v>1.8809919921875</v>
      </c>
      <c r="C5" s="11">
        <f t="shared" si="0"/>
        <v>3.7619839843750003E-2</v>
      </c>
      <c r="D5" s="8">
        <f t="shared" si="2"/>
        <v>0.48881250000000004</v>
      </c>
      <c r="E5" s="8">
        <f t="shared" si="3"/>
        <v>0.27342949218750001</v>
      </c>
      <c r="F5" s="9">
        <f t="shared" si="4"/>
        <v>0.76224199218750011</v>
      </c>
      <c r="G5" s="10"/>
    </row>
    <row r="6" spans="1:10" x14ac:dyDescent="0.25">
      <c r="A6" s="2">
        <f>A5+1</f>
        <v>4</v>
      </c>
      <c r="B6" s="7">
        <f t="shared" si="1"/>
        <v>2.8147394159391323</v>
      </c>
      <c r="C6" s="11">
        <f t="shared" si="0"/>
        <v>5.6294788318782644E-2</v>
      </c>
      <c r="D6" s="8">
        <f t="shared" si="2"/>
        <v>0.48119008007812497</v>
      </c>
      <c r="E6" s="8">
        <f t="shared" si="3"/>
        <v>0.45255734367350747</v>
      </c>
      <c r="F6" s="9">
        <f t="shared" si="4"/>
        <v>0.93374742375163244</v>
      </c>
      <c r="G6" s="10"/>
      <c r="H6" s="6" t="s">
        <v>10</v>
      </c>
    </row>
    <row r="7" spans="1:10" x14ac:dyDescent="0.25">
      <c r="A7" s="2">
        <f>A6+1</f>
        <v>5</v>
      </c>
      <c r="B7" s="7">
        <f t="shared" si="1"/>
        <v>3.9506630858663172</v>
      </c>
      <c r="C7" s="11">
        <f t="shared" si="0"/>
        <v>7.9013261717326339E-2</v>
      </c>
      <c r="D7" s="8">
        <f t="shared" si="2"/>
        <v>0.47185260584060873</v>
      </c>
      <c r="E7" s="8">
        <f t="shared" si="3"/>
        <v>0.66407106408657623</v>
      </c>
      <c r="F7" s="9">
        <f t="shared" si="4"/>
        <v>1.1359236699271849</v>
      </c>
      <c r="G7" s="10"/>
    </row>
    <row r="8" spans="1:10" x14ac:dyDescent="0.25">
      <c r="A8" s="2">
        <f>A7+1</f>
        <v>6</v>
      </c>
      <c r="B8" s="7">
        <f t="shared" si="1"/>
        <v>5.3207835323840991</v>
      </c>
      <c r="C8" s="11">
        <f t="shared" si="0"/>
        <v>0.10641567064768198</v>
      </c>
      <c r="D8" s="8">
        <f t="shared" si="2"/>
        <v>0.46049336914133682</v>
      </c>
      <c r="E8" s="8">
        <f t="shared" si="3"/>
        <v>0.90962707737644533</v>
      </c>
      <c r="F8" s="9">
        <f t="shared" si="4"/>
        <v>1.3701204465177821</v>
      </c>
      <c r="G8" s="10"/>
    </row>
    <row r="9" spans="1:10" x14ac:dyDescent="0.25">
      <c r="A9" s="2">
        <f>A8+1</f>
        <v>7</v>
      </c>
      <c r="B9" s="7">
        <f t="shared" si="1"/>
        <v>6.9562178931638341</v>
      </c>
      <c r="C9" s="11">
        <f t="shared" si="0"/>
        <v>0.13912435786327668</v>
      </c>
      <c r="D9" s="8">
        <f t="shared" si="2"/>
        <v>0.44679216467615901</v>
      </c>
      <c r="E9" s="8">
        <f t="shared" si="3"/>
        <v>1.1886421961035758</v>
      </c>
      <c r="F9" s="9">
        <f t="shared" si="4"/>
        <v>1.6354343607797348</v>
      </c>
      <c r="G9" s="10"/>
    </row>
    <row r="10" spans="1:10" x14ac:dyDescent="0.25">
      <c r="A10" s="2">
        <f>A9+1</f>
        <v>8</v>
      </c>
      <c r="B10" s="7">
        <f t="shared" si="1"/>
        <v>8.8837653506372902</v>
      </c>
      <c r="C10" s="11">
        <f t="shared" si="0"/>
        <v>0.17767530701274581</v>
      </c>
      <c r="D10" s="8">
        <f t="shared" si="2"/>
        <v>0.4304378210683617</v>
      </c>
      <c r="E10" s="8">
        <f t="shared" si="3"/>
        <v>1.4971096364050951</v>
      </c>
      <c r="F10" s="9">
        <f t="shared" si="4"/>
        <v>1.9275474574734568</v>
      </c>
      <c r="G10" s="10"/>
    </row>
    <row r="11" spans="1:10" x14ac:dyDescent="0.25">
      <c r="A11" s="2">
        <f>A10+1</f>
        <v>9</v>
      </c>
      <c r="B11" s="7">
        <f t="shared" si="1"/>
        <v>11.121262600764322</v>
      </c>
      <c r="C11" s="11">
        <f t="shared" si="0"/>
        <v>0.22242525201528643</v>
      </c>
      <c r="D11" s="8">
        <f t="shared" si="2"/>
        <v>0.4111623464936271</v>
      </c>
      <c r="E11" s="8">
        <f t="shared" si="3"/>
        <v>1.8263349036334042</v>
      </c>
      <c r="F11" s="9">
        <f t="shared" si="4"/>
        <v>2.2374972501270314</v>
      </c>
      <c r="G11" s="10"/>
      <c r="H11" t="s">
        <v>11</v>
      </c>
    </row>
    <row r="12" spans="1:10" x14ac:dyDescent="0.25">
      <c r="A12" s="2">
        <f>A11+1</f>
        <v>10</v>
      </c>
      <c r="B12" s="7">
        <f t="shared" si="1"/>
        <v>13.671953215771962</v>
      </c>
      <c r="C12" s="11">
        <f t="shared" si="0"/>
        <v>0.27343906431543924</v>
      </c>
      <c r="D12" s="8">
        <f t="shared" si="2"/>
        <v>0.38878737399235674</v>
      </c>
      <c r="E12" s="8">
        <f t="shared" si="3"/>
        <v>2.1619032410152843</v>
      </c>
      <c r="F12" s="9">
        <f t="shared" si="4"/>
        <v>2.5506906150076412</v>
      </c>
      <c r="G12" s="10"/>
    </row>
    <row r="13" spans="1:10" ht="15.75" x14ac:dyDescent="0.25">
      <c r="A13" s="2">
        <f>A12+1</f>
        <v>11</v>
      </c>
      <c r="B13" s="7">
        <f t="shared" si="1"/>
        <v>16.518610463885945</v>
      </c>
      <c r="C13" s="11">
        <f t="shared" si="0"/>
        <v>0.33037220927771893</v>
      </c>
      <c r="D13" s="8">
        <f t="shared" si="2"/>
        <v>0.36328046784228035</v>
      </c>
      <c r="E13" s="8">
        <f t="shared" si="3"/>
        <v>2.4833767802717039</v>
      </c>
      <c r="F13" s="9">
        <f t="shared" si="4"/>
        <v>2.8466572481139845</v>
      </c>
      <c r="G13" s="10"/>
      <c r="H13" s="4" t="s">
        <v>12</v>
      </c>
    </row>
    <row r="14" spans="1:10" ht="15.75" x14ac:dyDescent="0.25">
      <c r="A14" s="2">
        <f>A13+1</f>
        <v>12</v>
      </c>
      <c r="B14" s="7">
        <f t="shared" si="1"/>
        <v>19.618754516930561</v>
      </c>
      <c r="C14" s="11">
        <f t="shared" si="0"/>
        <v>0.39237509033861123</v>
      </c>
      <c r="D14" s="8">
        <f t="shared" si="2"/>
        <v>0.33481389536114053</v>
      </c>
      <c r="E14" s="8">
        <f t="shared" si="3"/>
        <v>2.7653301576834748</v>
      </c>
      <c r="F14" s="9">
        <f t="shared" si="4"/>
        <v>3.1001440530446152</v>
      </c>
      <c r="G14" s="10"/>
      <c r="H14" s="4" t="s">
        <v>13</v>
      </c>
    </row>
    <row r="15" spans="1:10" ht="15.75" x14ac:dyDescent="0.25">
      <c r="A15" s="2">
        <f>A14+1</f>
        <v>13</v>
      </c>
      <c r="B15" s="7">
        <f t="shared" si="1"/>
        <v>22.902777957015978</v>
      </c>
      <c r="C15" s="11">
        <f t="shared" si="0"/>
        <v>0.45805555914031953</v>
      </c>
      <c r="D15" s="8">
        <f t="shared" si="2"/>
        <v>0.30381245483069441</v>
      </c>
      <c r="E15" s="8">
        <f t="shared" si="3"/>
        <v>2.9802109852547241</v>
      </c>
      <c r="F15" s="9">
        <f t="shared" si="4"/>
        <v>3.2840234400854182</v>
      </c>
      <c r="G15" s="10"/>
      <c r="H15" s="4" t="s">
        <v>14</v>
      </c>
    </row>
    <row r="16" spans="1:10" ht="15.75" x14ac:dyDescent="0.25">
      <c r="A16" s="2">
        <f>A15+1</f>
        <v>14</v>
      </c>
      <c r="B16" s="7">
        <f t="shared" si="1"/>
        <v>26.276758475957926</v>
      </c>
      <c r="C16" s="11">
        <f t="shared" si="0"/>
        <v>0.52553516951915857</v>
      </c>
      <c r="D16" s="8">
        <f t="shared" si="2"/>
        <v>0.2709722204298402</v>
      </c>
      <c r="E16" s="8">
        <f t="shared" si="3"/>
        <v>3.1030082985121092</v>
      </c>
      <c r="F16" s="9">
        <f t="shared" si="4"/>
        <v>3.3739805189419494</v>
      </c>
      <c r="G16" s="10"/>
      <c r="H16" s="5" t="s">
        <v>15</v>
      </c>
    </row>
    <row r="17" spans="1:7" x14ac:dyDescent="0.25">
      <c r="A17" s="2">
        <f>A16+1</f>
        <v>15</v>
      </c>
      <c r="B17" s="7">
        <f t="shared" si="1"/>
        <v>29.630840330168695</v>
      </c>
      <c r="C17" s="11">
        <f t="shared" si="0"/>
        <v>0.5926168066033739</v>
      </c>
      <c r="D17" s="8">
        <f t="shared" si="2"/>
        <v>0.23723241524042074</v>
      </c>
      <c r="E17" s="8">
        <f t="shared" si="3"/>
        <v>3.1168494389703483</v>
      </c>
      <c r="F17" s="9">
        <f t="shared" si="4"/>
        <v>3.3540818542107691</v>
      </c>
      <c r="G17" s="10"/>
    </row>
    <row r="18" spans="1:7" x14ac:dyDescent="0.25">
      <c r="A18" s="2">
        <f>A17+1</f>
        <v>16</v>
      </c>
      <c r="B18" s="7">
        <f t="shared" si="1"/>
        <v>32.852308516049426</v>
      </c>
      <c r="C18" s="11">
        <f t="shared" si="0"/>
        <v>0.65704617032098855</v>
      </c>
      <c r="D18" s="8">
        <f t="shared" si="2"/>
        <v>0.20369159669831305</v>
      </c>
      <c r="E18" s="8">
        <f t="shared" si="3"/>
        <v>3.0177765891824153</v>
      </c>
      <c r="F18" s="9">
        <f t="shared" si="4"/>
        <v>3.2214681858807284</v>
      </c>
      <c r="G18" s="10"/>
    </row>
    <row r="19" spans="1:7" x14ac:dyDescent="0.25">
      <c r="A19" s="2">
        <f>A18+1</f>
        <v>17</v>
      </c>
      <c r="B19" s="7">
        <f t="shared" si="1"/>
        <v>35.840491685732822</v>
      </c>
      <c r="C19" s="11">
        <f t="shared" si="0"/>
        <v>0.71680983371465645</v>
      </c>
      <c r="D19" s="8">
        <f t="shared" si="2"/>
        <v>0.17147691483950575</v>
      </c>
      <c r="E19" s="8">
        <f t="shared" si="3"/>
        <v>2.8167062548438886</v>
      </c>
      <c r="F19" s="9">
        <f t="shared" si="4"/>
        <v>2.9881831696833943</v>
      </c>
      <c r="G19" s="10"/>
    </row>
    <row r="20" spans="1:7" x14ac:dyDescent="0.25">
      <c r="A20" s="2">
        <f>A19+1</f>
        <v>18</v>
      </c>
      <c r="B20" s="7">
        <f t="shared" si="1"/>
        <v>38.519505468933282</v>
      </c>
      <c r="C20" s="11">
        <f t="shared" si="0"/>
        <v>0.77039010937866559</v>
      </c>
      <c r="D20" s="8">
        <f t="shared" si="2"/>
        <v>0.14159508314267177</v>
      </c>
      <c r="E20" s="8">
        <f t="shared" si="3"/>
        <v>2.5374187000577879</v>
      </c>
      <c r="F20" s="9">
        <f t="shared" si="4"/>
        <v>2.6790137832004595</v>
      </c>
      <c r="G20" s="10"/>
    </row>
    <row r="21" spans="1:7" x14ac:dyDescent="0.25">
      <c r="A21" s="2">
        <f>A20+1</f>
        <v>19</v>
      </c>
      <c r="B21" s="7">
        <f t="shared" si="1"/>
        <v>40.845425273621366</v>
      </c>
      <c r="C21" s="11">
        <f t="shared" si="0"/>
        <v>0.81690850547242733</v>
      </c>
      <c r="D21" s="8">
        <f t="shared" si="2"/>
        <v>0.11480494531066718</v>
      </c>
      <c r="E21" s="8">
        <f t="shared" si="3"/>
        <v>2.2111148593774153</v>
      </c>
      <c r="F21" s="9">
        <f t="shared" si="4"/>
        <v>2.3259198046880822</v>
      </c>
      <c r="G21" s="10"/>
    </row>
    <row r="22" spans="1:7" x14ac:dyDescent="0.25">
      <c r="A22" s="2">
        <f>A21+1</f>
        <v>20</v>
      </c>
      <c r="B22" s="7">
        <f t="shared" si="1"/>
        <v>42.80658351037556</v>
      </c>
      <c r="C22" s="11">
        <f t="shared" si="0"/>
        <v>0.85613167020751124</v>
      </c>
      <c r="D22" s="8">
        <f t="shared" si="2"/>
        <v>9.1545747263786337E-2</v>
      </c>
      <c r="E22" s="8">
        <f t="shared" si="3"/>
        <v>1.8696124894904063</v>
      </c>
      <c r="F22" s="9">
        <f t="shared" si="4"/>
        <v>1.9611582367541927</v>
      </c>
      <c r="G22" s="10"/>
    </row>
    <row r="23" spans="1:7" x14ac:dyDescent="0.25">
      <c r="A23" s="2">
        <f>A22+1</f>
        <v>21</v>
      </c>
      <c r="B23" s="7">
        <f t="shared" si="1"/>
        <v>44.418145593711913</v>
      </c>
      <c r="C23" s="11">
        <f t="shared" si="0"/>
        <v>0.88836291187423821</v>
      </c>
      <c r="D23" s="8">
        <f t="shared" si="2"/>
        <v>7.1934164896244393E-2</v>
      </c>
      <c r="E23" s="8">
        <f t="shared" si="3"/>
        <v>1.539627918440106</v>
      </c>
      <c r="F23" s="9">
        <f t="shared" si="4"/>
        <v>1.6115620833363504</v>
      </c>
      <c r="G23" s="10"/>
    </row>
    <row r="24" spans="1:7" x14ac:dyDescent="0.25">
      <c r="A24" s="2">
        <f>A23+1</f>
        <v>22</v>
      </c>
      <c r="B24" s="7">
        <f t="shared" si="1"/>
        <v>45.713642246281829</v>
      </c>
      <c r="C24" s="11">
        <f t="shared" si="0"/>
        <v>0.91427284492563654</v>
      </c>
      <c r="D24" s="8">
        <f t="shared" si="2"/>
        <v>5.5818544062880879E-2</v>
      </c>
      <c r="E24" s="8">
        <f t="shared" si="3"/>
        <v>1.2396781085070332</v>
      </c>
      <c r="F24" s="9">
        <f t="shared" si="4"/>
        <v>1.2954966525699141</v>
      </c>
      <c r="G24" s="10"/>
    </row>
    <row r="25" spans="1:7" x14ac:dyDescent="0.25">
      <c r="A25" s="2">
        <f>A24+1</f>
        <v>23</v>
      </c>
      <c r="B25" s="7">
        <f t="shared" si="1"/>
        <v>46.736230948284252</v>
      </c>
      <c r="C25" s="11">
        <f t="shared" si="0"/>
        <v>0.93472461896568504</v>
      </c>
      <c r="D25" s="8">
        <f t="shared" si="2"/>
        <v>4.2863577537181716E-2</v>
      </c>
      <c r="E25" s="8">
        <f t="shared" si="3"/>
        <v>0.97972512446524329</v>
      </c>
      <c r="F25" s="9">
        <f t="shared" si="4"/>
        <v>1.0225887020024249</v>
      </c>
      <c r="G25" s="10"/>
    </row>
    <row r="26" spans="1:7" x14ac:dyDescent="0.25">
      <c r="A26" s="2">
        <f>A25+1</f>
        <v>24</v>
      </c>
      <c r="B26" s="7">
        <f t="shared" si="1"/>
        <v>47.53154995961566</v>
      </c>
      <c r="C26" s="11">
        <f t="shared" si="0"/>
        <v>0.9506309991923132</v>
      </c>
      <c r="D26" s="8">
        <f t="shared" si="2"/>
        <v>3.263769051715748E-2</v>
      </c>
      <c r="E26" s="8">
        <f t="shared" si="3"/>
        <v>0.76268132081424944</v>
      </c>
      <c r="F26" s="9">
        <f t="shared" si="4"/>
        <v>0.79531901133140692</v>
      </c>
      <c r="G26" s="10"/>
    </row>
    <row r="27" spans="1:7" x14ac:dyDescent="0.25">
      <c r="A27" s="2">
        <f>A26+1</f>
        <v>25</v>
      </c>
      <c r="B27" s="7">
        <f t="shared" si="1"/>
        <v>48.142880742106222</v>
      </c>
      <c r="C27" s="11">
        <f t="shared" si="0"/>
        <v>0.9628576148421244</v>
      </c>
      <c r="D27" s="8">
        <f t="shared" si="2"/>
        <v>2.4684500403843401E-2</v>
      </c>
      <c r="E27" s="8">
        <f t="shared" si="3"/>
        <v>0.58664628208671776</v>
      </c>
      <c r="F27" s="9">
        <f t="shared" si="4"/>
        <v>0.61133078249056116</v>
      </c>
      <c r="G27" s="10"/>
    </row>
    <row r="28" spans="1:7" x14ac:dyDescent="0.25">
      <c r="A28" s="2">
        <f>A27+1</f>
        <v>26</v>
      </c>
      <c r="B28" s="7">
        <f t="shared" si="1"/>
        <v>48.608487289468407</v>
      </c>
      <c r="C28" s="11">
        <f t="shared" si="0"/>
        <v>0.9721697457893681</v>
      </c>
      <c r="D28" s="8">
        <f t="shared" si="2"/>
        <v>1.8571192578937783E-2</v>
      </c>
      <c r="E28" s="8">
        <f t="shared" si="3"/>
        <v>0.44703535478324485</v>
      </c>
      <c r="F28" s="9">
        <f t="shared" si="4"/>
        <v>0.46560654736218265</v>
      </c>
      <c r="G28" s="10"/>
    </row>
    <row r="29" spans="1:7" x14ac:dyDescent="0.25">
      <c r="A29" s="2">
        <f>A28+1</f>
        <v>27</v>
      </c>
      <c r="B29" s="7">
        <f t="shared" si="1"/>
        <v>48.960599056088768</v>
      </c>
      <c r="C29" s="11">
        <f t="shared" si="0"/>
        <v>0.97921198112177532</v>
      </c>
      <c r="D29" s="8">
        <f t="shared" si="2"/>
        <v>1.3915127105315932E-2</v>
      </c>
      <c r="E29" s="8">
        <f t="shared" si="3"/>
        <v>0.33819663951504336</v>
      </c>
      <c r="F29" s="9">
        <f t="shared" si="4"/>
        <v>0.35211176662035931</v>
      </c>
      <c r="G29" s="10"/>
    </row>
    <row r="30" spans="1:7" x14ac:dyDescent="0.25">
      <c r="A30" s="2">
        <f>A29+1</f>
        <v>28</v>
      </c>
      <c r="B30" s="7">
        <f t="shared" si="1"/>
        <v>49.225441529894667</v>
      </c>
      <c r="C30" s="11">
        <f t="shared" si="0"/>
        <v>0.98450883059789329</v>
      </c>
      <c r="D30" s="8">
        <f t="shared" si="2"/>
        <v>1.0394009439112324E-2</v>
      </c>
      <c r="E30" s="8">
        <f t="shared" si="3"/>
        <v>0.25444846436679031</v>
      </c>
      <c r="F30" s="9">
        <f t="shared" si="4"/>
        <v>0.26484247380590265</v>
      </c>
      <c r="G30" s="10"/>
    </row>
    <row r="31" spans="1:7" x14ac:dyDescent="0.25">
      <c r="A31" s="2">
        <f>A30+1</f>
        <v>29</v>
      </c>
      <c r="B31" s="7">
        <f t="shared" si="1"/>
        <v>49.423827028003991</v>
      </c>
      <c r="C31" s="11">
        <f t="shared" si="0"/>
        <v>0.98847654056007983</v>
      </c>
      <c r="D31" s="8">
        <f t="shared" si="2"/>
        <v>7.7455847010533324E-3</v>
      </c>
      <c r="E31" s="8">
        <f t="shared" si="3"/>
        <v>0.19063991340827371</v>
      </c>
      <c r="F31" s="9">
        <f t="shared" si="4"/>
        <v>0.19838549810932704</v>
      </c>
      <c r="G31" s="10"/>
    </row>
    <row r="32" spans="1:7" x14ac:dyDescent="0.25">
      <c r="A32" s="2">
        <f>A31+1</f>
        <v>30</v>
      </c>
      <c r="B32" s="7">
        <f t="shared" si="1"/>
        <v>49.571972124254657</v>
      </c>
      <c r="C32" s="11">
        <f t="shared" si="0"/>
        <v>0.99143944248509319</v>
      </c>
      <c r="D32" s="8">
        <f t="shared" si="2"/>
        <v>5.7617297199600874E-3</v>
      </c>
      <c r="E32" s="8">
        <f t="shared" si="3"/>
        <v>0.1423833665307086</v>
      </c>
      <c r="F32" s="9">
        <f t="shared" si="4"/>
        <v>0.14814509625066868</v>
      </c>
      <c r="G32" s="10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7</xdr:col>
                <xdr:colOff>0</xdr:colOff>
                <xdr:row>7</xdr:row>
                <xdr:rowOff>0</xdr:rowOff>
              </from>
              <to>
                <xdr:col>9</xdr:col>
                <xdr:colOff>228600</xdr:colOff>
                <xdr:row>9</xdr:row>
                <xdr:rowOff>47625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2014-03-03T07:56:47Z</dcterms:modified>
</cp:coreProperties>
</file>